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775" windowHeight="8595" activeTab="1"/>
  </bookViews>
  <sheets>
    <sheet name="Configurare" sheetId="1" r:id="rId1"/>
    <sheet name="D TP 8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comments2.xml><?xml version="1.0" encoding="utf-8"?>
<comments xmlns="http://schemas.openxmlformats.org/spreadsheetml/2006/main">
  <authors>
    <author>Eugen</author>
  </authors>
  <commentList>
    <comment ref="I10" authorId="0">
      <text>
        <r>
          <rPr>
            <b/>
            <sz val="8"/>
            <rFont val="Tahoma"/>
            <family val="0"/>
          </rPr>
          <t>AS:</t>
        </r>
      </text>
    </comment>
    <comment ref="K14" authorId="0">
      <text>
        <r>
          <rPr>
            <b/>
            <sz val="8"/>
            <rFont val="Tahoma"/>
            <family val="0"/>
          </rPr>
          <t>AS:</t>
        </r>
      </text>
    </comment>
    <comment ref="I18" authorId="0">
      <text>
        <r>
          <rPr>
            <b/>
            <sz val="8"/>
            <rFont val="Tahoma"/>
            <family val="0"/>
          </rPr>
          <t>AS:</t>
        </r>
      </text>
    </comment>
    <comment ref="M22" authorId="0">
      <text>
        <r>
          <rPr>
            <b/>
            <sz val="8"/>
            <rFont val="Tahoma"/>
            <family val="0"/>
          </rPr>
          <t>AS:</t>
        </r>
      </text>
    </comment>
    <comment ref="I26" authorId="0">
      <text>
        <r>
          <rPr>
            <b/>
            <sz val="8"/>
            <rFont val="Tahoma"/>
            <family val="0"/>
          </rPr>
          <t>AS:</t>
        </r>
      </text>
    </comment>
    <comment ref="K30" authorId="0">
      <text>
        <r>
          <rPr>
            <b/>
            <sz val="8"/>
            <rFont val="Tahoma"/>
            <family val="0"/>
          </rPr>
          <t>AS:</t>
        </r>
      </text>
    </comment>
    <comment ref="I34" authorId="0">
      <text>
        <r>
          <rPr>
            <b/>
            <sz val="8"/>
            <rFont val="Tahoma"/>
            <family val="0"/>
          </rPr>
          <t>AS:</t>
        </r>
      </text>
    </comment>
  </commentList>
</comments>
</file>

<file path=xl/sharedStrings.xml><?xml version="1.0" encoding="utf-8"?>
<sst xmlns="http://schemas.openxmlformats.org/spreadsheetml/2006/main" count="75" uniqueCount="63">
  <si>
    <t>NU ŞTERGEŢI ACEASTĂ PAGINĂ!!!</t>
  </si>
  <si>
    <t>Numele turneului:</t>
  </si>
  <si>
    <t>Numele turneului</t>
  </si>
  <si>
    <t>Categoria de vârstă:</t>
  </si>
  <si>
    <t>Categ de vârstă</t>
  </si>
  <si>
    <t>Perioada:</t>
  </si>
  <si>
    <t>Prima zi de concurs:</t>
  </si>
  <si>
    <t>Loc de desfăşurare:</t>
  </si>
  <si>
    <t>Valoarea premiilor:</t>
  </si>
  <si>
    <t>Arbitru principal:</t>
  </si>
  <si>
    <t>Perioada</t>
  </si>
  <si>
    <t>Loc de desfăşurare</t>
  </si>
  <si>
    <t>Valoarea premiilor</t>
  </si>
  <si>
    <t>Arbitru principal</t>
  </si>
  <si>
    <t>Locul de desfăşurare</t>
  </si>
  <si>
    <t>Valoarea totală a premiilor</t>
  </si>
  <si>
    <t>Semifinale</t>
  </si>
  <si>
    <t>Numele de familie</t>
  </si>
  <si>
    <t>Club</t>
  </si>
  <si>
    <t>Câştigători</t>
  </si>
  <si>
    <t>TABLOU PRINCIPAL</t>
  </si>
  <si>
    <t>Legit</t>
  </si>
  <si>
    <t>CS</t>
  </si>
  <si>
    <t>Finala</t>
  </si>
  <si>
    <t>#</t>
  </si>
  <si>
    <t>Capi de serie</t>
  </si>
  <si>
    <t>Învinşi norocoşi</t>
  </si>
  <si>
    <t>Înlocuiţi</t>
  </si>
  <si>
    <t>Data/ora tragerii</t>
  </si>
  <si>
    <t>Data:</t>
  </si>
  <si>
    <t>Reprezentanţii jucătorilor</t>
  </si>
  <si>
    <t>Clasam CS</t>
  </si>
  <si>
    <t>Semnătura arbitrului principal</t>
  </si>
  <si>
    <t>St.</t>
  </si>
  <si>
    <t>DUBLU</t>
  </si>
  <si>
    <t>Prenume</t>
  </si>
  <si>
    <t>Clasam acc</t>
  </si>
  <si>
    <t>Primii:</t>
  </si>
  <si>
    <t>Ultimii:</t>
  </si>
  <si>
    <t xml:space="preserve">TURNEUL CAMPIONILOR </t>
  </si>
  <si>
    <t>13-15 DECEMBRIE</t>
  </si>
  <si>
    <t>CRAIOVA,TC OLIMP</t>
  </si>
  <si>
    <t>GABRIEL VILCEANU</t>
  </si>
  <si>
    <t>6-4;6-2</t>
  </si>
  <si>
    <t>45+</t>
  </si>
  <si>
    <t>GAVRILOVCI CRISTIAN</t>
  </si>
  <si>
    <t>NICULESCU ADRIAN</t>
  </si>
  <si>
    <t>PETRESCU OVIDIU</t>
  </si>
  <si>
    <t>SORODOC ROLAND</t>
  </si>
  <si>
    <t>FLEANCU TANTE</t>
  </si>
  <si>
    <t>GAVRILA IOAN</t>
  </si>
  <si>
    <t>FOTACHE DUMITRU</t>
  </si>
  <si>
    <t>TAMAS TUDOR</t>
  </si>
  <si>
    <t>GAVRILOVICI</t>
  </si>
  <si>
    <t>NICULESCU</t>
  </si>
  <si>
    <t>PETRESCU</t>
  </si>
  <si>
    <t>SORODOC</t>
  </si>
  <si>
    <t>FLEANCU</t>
  </si>
  <si>
    <t>GAVRILA</t>
  </si>
  <si>
    <t>FOTACHE</t>
  </si>
  <si>
    <t>TAMAS</t>
  </si>
  <si>
    <t>7-5;6-4</t>
  </si>
  <si>
    <t>1-6;7-6(5);10-3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</si>
</sst>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\-mmm\-yyyy"/>
    <numFmt numFmtId="177" formatCode=";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7"/>
      <name val="Arial"/>
      <family val="2"/>
    </font>
    <font>
      <sz val="8.5"/>
      <color indexed="41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left"/>
    </xf>
    <xf numFmtId="176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right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77" fontId="0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/>
    </xf>
    <xf numFmtId="177" fontId="0" fillId="0" borderId="9" xfId="0" applyNumberFormat="1" applyFont="1" applyBorder="1" applyAlignment="1">
      <alignment vertical="center" wrapText="1"/>
    </xf>
    <xf numFmtId="177" fontId="0" fillId="0" borderId="7" xfId="0" applyNumberFormat="1" applyFont="1" applyBorder="1" applyAlignment="1">
      <alignment vertical="center" wrapText="1"/>
    </xf>
    <xf numFmtId="177" fontId="0" fillId="0" borderId="8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vertical="center"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0" fillId="4" borderId="0" xfId="0" applyFill="1" applyBorder="1" applyAlignment="1">
      <alignment/>
    </xf>
    <xf numFmtId="0" fontId="7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7" fontId="8" fillId="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vertical="center" wrapText="1"/>
    </xf>
    <xf numFmtId="0" fontId="13" fillId="0" borderId="11" xfId="0" applyFont="1" applyBorder="1" applyAlignment="1">
      <alignment/>
    </xf>
    <xf numFmtId="0" fontId="7" fillId="0" borderId="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/>
    </xf>
    <xf numFmtId="0" fontId="12" fillId="4" borderId="0" xfId="0" applyNumberFormat="1" applyFont="1" applyFill="1" applyBorder="1" applyAlignment="1">
      <alignment vertical="center"/>
    </xf>
    <xf numFmtId="0" fontId="15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1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/>
    </xf>
    <xf numFmtId="0" fontId="4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0</xdr:row>
      <xdr:rowOff>0</xdr:rowOff>
    </xdr:from>
    <xdr:to>
      <xdr:col>16</xdr:col>
      <xdr:colOff>85725</xdr:colOff>
      <xdr:row>1</xdr:row>
      <xdr:rowOff>76200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81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E11"/>
  <sheetViews>
    <sheetView showGridLines="0" zoomScale="200" zoomScaleNormal="200" workbookViewId="0" topLeftCell="A8">
      <selection activeCell="A1" sqref="A1"/>
    </sheetView>
  </sheetViews>
  <sheetFormatPr defaultColWidth="9.140625" defaultRowHeight="12.75"/>
  <cols>
    <col min="1" max="5" width="19.140625" style="0" customWidth="1"/>
  </cols>
  <sheetData>
    <row r="1" spans="1:5" ht="67.5" customHeight="1">
      <c r="A1" s="1"/>
      <c r="B1" s="2"/>
      <c r="C1" s="2"/>
      <c r="D1" s="2"/>
      <c r="E1" s="2"/>
    </row>
    <row r="2" spans="1:5" ht="36.75" customHeight="1">
      <c r="A2" s="106" t="s">
        <v>0</v>
      </c>
      <c r="B2" s="106"/>
      <c r="C2" s="106"/>
      <c r="D2" s="106"/>
      <c r="E2" s="106"/>
    </row>
    <row r="3" spans="1:5" ht="6" customHeight="1">
      <c r="A3" s="2"/>
      <c r="B3" s="2"/>
      <c r="C3" s="2"/>
      <c r="D3" s="2"/>
      <c r="E3" s="2"/>
    </row>
    <row r="4" spans="1:5" ht="12.75" hidden="1">
      <c r="A4" s="2"/>
      <c r="B4" s="2"/>
      <c r="C4" s="2"/>
      <c r="D4" s="2"/>
      <c r="E4" s="2"/>
    </row>
    <row r="5" spans="1:5" ht="12.75">
      <c r="A5" s="2" t="s">
        <v>1</v>
      </c>
      <c r="B5" s="2"/>
      <c r="C5" s="2"/>
      <c r="D5" s="2"/>
      <c r="E5" s="2"/>
    </row>
    <row r="6" spans="1:5" ht="12.75">
      <c r="A6" s="3" t="s">
        <v>2</v>
      </c>
      <c r="B6" s="4"/>
      <c r="C6" s="2"/>
      <c r="D6" s="2"/>
      <c r="E6" s="2"/>
    </row>
    <row r="7" spans="1:5" ht="12.75">
      <c r="A7" s="2" t="s">
        <v>3</v>
      </c>
      <c r="B7" s="2"/>
      <c r="C7" s="2"/>
      <c r="D7" s="2"/>
      <c r="E7" s="2"/>
    </row>
    <row r="8" spans="1:5" ht="12.75">
      <c r="A8" s="4" t="s">
        <v>4</v>
      </c>
      <c r="B8" s="2"/>
      <c r="C8" s="2"/>
      <c r="D8" s="2"/>
      <c r="E8" s="2"/>
    </row>
    <row r="9" spans="1:5" ht="12.75">
      <c r="A9" s="2" t="s">
        <v>5</v>
      </c>
      <c r="B9" s="2" t="s">
        <v>6</v>
      </c>
      <c r="C9" s="5" t="s">
        <v>7</v>
      </c>
      <c r="D9" s="5" t="s">
        <v>8</v>
      </c>
      <c r="E9" s="5" t="s">
        <v>9</v>
      </c>
    </row>
    <row r="10" spans="1:5" ht="12.75">
      <c r="A10" s="3" t="s">
        <v>10</v>
      </c>
      <c r="B10" s="6">
        <v>37257</v>
      </c>
      <c r="C10" s="4" t="s">
        <v>11</v>
      </c>
      <c r="D10" s="4" t="s">
        <v>12</v>
      </c>
      <c r="E10" s="7" t="s">
        <v>13</v>
      </c>
    </row>
    <row r="11" ht="12.75">
      <c r="B11" s="8"/>
    </row>
  </sheetData>
  <mergeCells count="1">
    <mergeCell ref="A2:E2"/>
  </mergeCells>
  <printOptions/>
  <pageMargins left="0.25" right="0" top="0.5" bottom="0.5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4"/>
  <dimension ref="A1:Q79"/>
  <sheetViews>
    <sheetView showGridLines="0" showZeros="0" tabSelected="1" workbookViewId="0" topLeftCell="A1">
      <selection activeCell="N29" sqref="N29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6.00390625" style="0" customWidth="1"/>
    <col min="4" max="4" width="2.7109375" style="0" customWidth="1"/>
    <col min="5" max="5" width="24.421875" style="0" customWidth="1"/>
    <col min="6" max="6" width="2.7109375" style="0" customWidth="1"/>
    <col min="7" max="7" width="7.7109375" style="0" customWidth="1"/>
    <col min="8" max="8" width="10.7109375" style="0" customWidth="1"/>
    <col min="9" max="9" width="1.7109375" style="0" customWidth="1"/>
    <col min="10" max="10" width="12.421875" style="0" customWidth="1"/>
    <col min="11" max="11" width="1.7109375" style="0" customWidth="1"/>
    <col min="12" max="12" width="13.00390625" style="0" customWidth="1"/>
    <col min="13" max="13" width="1.7109375" style="0" customWidth="1"/>
    <col min="14" max="14" width="15.00390625" style="0" customWidth="1"/>
    <col min="15" max="15" width="1.7109375" style="0" customWidth="1"/>
    <col min="16" max="16" width="14.57421875" style="0" customWidth="1"/>
    <col min="17" max="17" width="3.28125" style="0" customWidth="1"/>
  </cols>
  <sheetData>
    <row r="1" spans="1:11" ht="26.25" customHeight="1">
      <c r="A1" s="16" t="s">
        <v>39</v>
      </c>
      <c r="K1" s="10" t="s">
        <v>34</v>
      </c>
    </row>
    <row r="2" spans="1:11" ht="12.75" customHeight="1">
      <c r="A2" s="10" t="s">
        <v>44</v>
      </c>
      <c r="F2" s="11" t="str">
        <f>Configurare!$A$8</f>
        <v>Categ de vârstă</v>
      </c>
      <c r="G2" s="12"/>
      <c r="H2" s="12"/>
      <c r="I2" s="12"/>
      <c r="J2" s="9"/>
      <c r="K2" s="15" t="s">
        <v>20</v>
      </c>
    </row>
    <row r="3" spans="1:17" ht="11.25" customHeight="1">
      <c r="A3" s="13" t="s">
        <v>10</v>
      </c>
      <c r="B3" s="13"/>
      <c r="C3" s="13"/>
      <c r="D3" s="13"/>
      <c r="E3" s="13"/>
      <c r="F3" s="13" t="s">
        <v>14</v>
      </c>
      <c r="G3" s="13"/>
      <c r="H3" s="13"/>
      <c r="I3" s="13"/>
      <c r="J3" s="13" t="s">
        <v>15</v>
      </c>
      <c r="K3" s="13"/>
      <c r="L3" s="13"/>
      <c r="M3" s="13"/>
      <c r="N3" s="13"/>
      <c r="O3" s="13"/>
      <c r="P3" s="13"/>
      <c r="Q3" s="14" t="s">
        <v>13</v>
      </c>
    </row>
    <row r="4" spans="1:17" ht="11.25" customHeight="1" thickBot="1">
      <c r="A4" s="61" t="s">
        <v>40</v>
      </c>
      <c r="B4" s="62"/>
      <c r="C4" s="62"/>
      <c r="D4" s="62"/>
      <c r="E4" s="62"/>
      <c r="F4" s="62" t="s">
        <v>41</v>
      </c>
      <c r="G4" s="62"/>
      <c r="H4" s="62"/>
      <c r="I4" s="62"/>
      <c r="J4" s="62">
        <v>1000</v>
      </c>
      <c r="K4" s="62"/>
      <c r="L4" s="62"/>
      <c r="M4" s="62"/>
      <c r="N4" s="62"/>
      <c r="O4" s="62"/>
      <c r="P4" s="62" t="s">
        <v>42</v>
      </c>
      <c r="Q4" s="63"/>
    </row>
    <row r="5" spans="1:17" ht="9" customHeight="1">
      <c r="A5" s="17"/>
      <c r="B5" s="17" t="s">
        <v>33</v>
      </c>
      <c r="C5" s="17" t="s">
        <v>21</v>
      </c>
      <c r="D5" s="17" t="s">
        <v>22</v>
      </c>
      <c r="E5" s="58" t="s">
        <v>17</v>
      </c>
      <c r="F5" s="58" t="s">
        <v>35</v>
      </c>
      <c r="G5" s="17"/>
      <c r="H5" s="58" t="s">
        <v>18</v>
      </c>
      <c r="I5" s="17"/>
      <c r="J5" s="17" t="s">
        <v>16</v>
      </c>
      <c r="K5" s="17"/>
      <c r="L5" s="17" t="s">
        <v>23</v>
      </c>
      <c r="M5" s="17"/>
      <c r="N5" s="17" t="s">
        <v>19</v>
      </c>
      <c r="O5" s="17"/>
      <c r="P5" s="59"/>
      <c r="Q5" s="59"/>
    </row>
    <row r="6" ht="4.5" customHeight="1">
      <c r="A6" s="2"/>
    </row>
    <row r="7" spans="1:17" ht="10.5" customHeight="1">
      <c r="A7" s="18">
        <v>1</v>
      </c>
      <c r="B7" s="19">
        <f>IF($D7="","",VLOOKUP($D7,#REF!,19))</f>
      </c>
      <c r="C7" s="77">
        <f>IF($D7="","",VLOOKUP($D7,#REF!,7))</f>
      </c>
      <c r="D7" s="78"/>
      <c r="E7" s="79" t="s">
        <v>45</v>
      </c>
      <c r="F7" s="20">
        <f>IF($D7="","",VLOOKUP($D7,#REF!,3))</f>
      </c>
      <c r="G7" s="80"/>
      <c r="H7" s="81">
        <f>IF($D7="","",VLOOKUP($D7,#REF!,4))</f>
      </c>
      <c r="I7" s="80"/>
      <c r="J7" s="53"/>
      <c r="K7" s="53"/>
      <c r="L7" s="53"/>
      <c r="M7" s="53"/>
      <c r="N7" s="53"/>
      <c r="O7" s="64"/>
      <c r="P7" s="64"/>
      <c r="Q7" s="64"/>
    </row>
    <row r="8" spans="1:17" ht="9" customHeight="1">
      <c r="A8" s="18"/>
      <c r="B8" s="82"/>
      <c r="C8" s="83">
        <f>IF($D7="","",VLOOKUP($D7,#REF!,13))</f>
      </c>
      <c r="D8" s="83"/>
      <c r="E8" s="79" t="s">
        <v>46</v>
      </c>
      <c r="F8" s="20">
        <f>IF($D7="","",VLOOKUP($D7,#REF!,9))</f>
      </c>
      <c r="G8" s="84"/>
      <c r="H8" s="81">
        <f>IF($D7="","",VLOOKUP($D7,#REF!,10))</f>
      </c>
      <c r="I8" s="85"/>
      <c r="J8" s="53"/>
      <c r="K8" s="53"/>
      <c r="L8" s="53"/>
      <c r="M8" s="53"/>
      <c r="N8" s="53"/>
      <c r="O8" s="64"/>
      <c r="P8" s="64"/>
      <c r="Q8" s="64"/>
    </row>
    <row r="9" spans="1:17" ht="9" customHeight="1">
      <c r="A9" s="21"/>
      <c r="B9" s="65"/>
      <c r="C9" s="86"/>
      <c r="D9" s="86"/>
      <c r="E9" s="54"/>
      <c r="F9" s="27"/>
      <c r="G9" s="54"/>
      <c r="H9" s="87"/>
      <c r="I9" s="56"/>
      <c r="J9" s="88" t="s">
        <v>53</v>
      </c>
      <c r="K9" s="53"/>
      <c r="L9" s="53"/>
      <c r="M9" s="53"/>
      <c r="N9" s="53"/>
      <c r="O9" s="64"/>
      <c r="P9" s="64"/>
      <c r="Q9" s="64"/>
    </row>
    <row r="10" spans="1:17" ht="9" customHeight="1">
      <c r="A10" s="21"/>
      <c r="B10" s="82"/>
      <c r="C10" s="83"/>
      <c r="D10" s="83"/>
      <c r="E10" s="89"/>
      <c r="F10" s="30"/>
      <c r="G10" s="89"/>
      <c r="H10" s="87"/>
      <c r="I10" s="70"/>
      <c r="J10" s="24" t="s">
        <v>54</v>
      </c>
      <c r="K10" s="52"/>
      <c r="L10" s="53"/>
      <c r="M10" s="53"/>
      <c r="N10" s="53"/>
      <c r="O10" s="64"/>
      <c r="P10" s="64"/>
      <c r="Q10" s="64"/>
    </row>
    <row r="11" spans="1:17" ht="9" customHeight="1">
      <c r="A11" s="21">
        <v>2</v>
      </c>
      <c r="B11" s="19">
        <f>IF($D11="","",VLOOKUP($D11,#REF!,19))</f>
      </c>
      <c r="C11" s="90">
        <f>IF($D11="","",VLOOKUP($D11,#REF!,7))</f>
      </c>
      <c r="D11" s="91"/>
      <c r="E11" s="92">
        <f>IF($D11="","",VLOOKUP($D11,#REF!,2))</f>
      </c>
      <c r="F11" s="26">
        <f>IF($D11="","",VLOOKUP($D11,#REF!,3))</f>
      </c>
      <c r="G11" s="52"/>
      <c r="H11" s="93">
        <f>IF($D11="","",VLOOKUP($D11,#REF!,4))</f>
      </c>
      <c r="I11" s="71"/>
      <c r="J11" s="53"/>
      <c r="K11" s="55"/>
      <c r="L11" s="53"/>
      <c r="M11" s="53"/>
      <c r="N11" s="53"/>
      <c r="O11" s="64"/>
      <c r="P11" s="64"/>
      <c r="Q11" s="64"/>
    </row>
    <row r="12" spans="1:17" ht="9" customHeight="1">
      <c r="A12" s="21"/>
      <c r="B12" s="65"/>
      <c r="C12" s="86">
        <f>IF($D11="","",VLOOKUP($D11,#REF!,13))</f>
      </c>
      <c r="D12" s="94"/>
      <c r="E12" s="92">
        <f>IF($D11="","",VLOOKUP($D11,#REF!,8))</f>
      </c>
      <c r="F12" s="26">
        <f>IF($D11="","",VLOOKUP($D11,#REF!,9))</f>
      </c>
      <c r="G12" s="52"/>
      <c r="H12" s="93">
        <f>IF($D11="","",VLOOKUP($D11,#REF!,10))</f>
      </c>
      <c r="I12" s="71"/>
      <c r="J12" s="53"/>
      <c r="K12" s="70"/>
      <c r="L12" s="53"/>
      <c r="M12" s="53"/>
      <c r="N12" s="53"/>
      <c r="O12" s="64"/>
      <c r="P12" s="64"/>
      <c r="Q12" s="64"/>
    </row>
    <row r="13" spans="1:17" ht="9" customHeight="1">
      <c r="A13" s="21"/>
      <c r="B13" s="65"/>
      <c r="C13" s="86"/>
      <c r="D13" s="94"/>
      <c r="E13" s="54"/>
      <c r="F13" s="27"/>
      <c r="G13" s="54"/>
      <c r="H13" s="87"/>
      <c r="I13" s="72"/>
      <c r="J13" s="53"/>
      <c r="K13" s="70"/>
      <c r="L13" s="88" t="s">
        <v>53</v>
      </c>
      <c r="M13" s="53"/>
      <c r="N13" s="53"/>
      <c r="O13" s="64"/>
      <c r="P13" s="64"/>
      <c r="Q13" s="64"/>
    </row>
    <row r="14" spans="1:17" ht="9" customHeight="1">
      <c r="A14" s="21"/>
      <c r="B14" s="65"/>
      <c r="C14" s="86"/>
      <c r="D14" s="94"/>
      <c r="E14" s="54"/>
      <c r="F14" s="27"/>
      <c r="G14" s="54"/>
      <c r="H14" s="87"/>
      <c r="I14" s="72"/>
      <c r="J14" s="53"/>
      <c r="K14" s="70"/>
      <c r="L14" s="24" t="s">
        <v>54</v>
      </c>
      <c r="M14" s="52"/>
      <c r="N14" s="53"/>
      <c r="O14" s="64"/>
      <c r="P14" s="64"/>
      <c r="Q14" s="64"/>
    </row>
    <row r="15" spans="1:17" ht="9" customHeight="1">
      <c r="A15" s="21">
        <v>3</v>
      </c>
      <c r="B15" s="51">
        <f>IF($D15="","",VLOOKUP($D15,#REF!,19))</f>
      </c>
      <c r="C15" s="90">
        <f>IF($D15="","",VLOOKUP($D15,#REF!,7))</f>
      </c>
      <c r="D15" s="91"/>
      <c r="E15" s="92">
        <f>IF($D15="","",VLOOKUP($D15,#REF!,2))</f>
      </c>
      <c r="F15" s="26">
        <f>IF($D15="","",VLOOKUP($D15,#REF!,3))</f>
      </c>
      <c r="G15" s="52"/>
      <c r="H15" s="93">
        <f>IF($D15="","",VLOOKUP($D15,#REF!,4))</f>
      </c>
      <c r="I15" s="67"/>
      <c r="J15" s="53"/>
      <c r="K15" s="70"/>
      <c r="L15" s="53" t="s">
        <v>61</v>
      </c>
      <c r="M15" s="55"/>
      <c r="N15" s="53"/>
      <c r="O15" s="64"/>
      <c r="P15" s="64"/>
      <c r="Q15" s="64"/>
    </row>
    <row r="16" spans="1:17" ht="9" customHeight="1">
      <c r="A16" s="21"/>
      <c r="B16" s="65"/>
      <c r="C16" s="86">
        <f>IF($D15="","",VLOOKUP($D15,#REF!,13))</f>
      </c>
      <c r="D16" s="94"/>
      <c r="E16" s="92">
        <f>IF($D15="","",VLOOKUP($D15,#REF!,8))</f>
      </c>
      <c r="F16" s="26">
        <f>IF($D15="","",VLOOKUP($D15,#REF!,9))</f>
      </c>
      <c r="G16" s="52"/>
      <c r="H16" s="93">
        <f>IF($D15="","",VLOOKUP($D15,#REF!,10))</f>
      </c>
      <c r="I16" s="95"/>
      <c r="J16" s="53"/>
      <c r="K16" s="70"/>
      <c r="L16" s="53"/>
      <c r="M16" s="56"/>
      <c r="N16" s="53"/>
      <c r="O16" s="64"/>
      <c r="P16" s="64"/>
      <c r="Q16" s="64"/>
    </row>
    <row r="17" spans="1:17" ht="9" customHeight="1">
      <c r="A17" s="21"/>
      <c r="B17" s="65"/>
      <c r="C17" s="86"/>
      <c r="D17" s="94"/>
      <c r="E17" s="54"/>
      <c r="F17" s="27"/>
      <c r="G17" s="54"/>
      <c r="H17" s="87"/>
      <c r="I17" s="70"/>
      <c r="J17" s="88" t="s">
        <v>55</v>
      </c>
      <c r="K17" s="70"/>
      <c r="L17" s="53"/>
      <c r="M17" s="56"/>
      <c r="N17" s="53"/>
      <c r="O17" s="64"/>
      <c r="P17" s="64"/>
      <c r="Q17" s="64"/>
    </row>
    <row r="18" spans="1:17" ht="9" customHeight="1">
      <c r="A18" s="21"/>
      <c r="B18" s="65"/>
      <c r="C18" s="86"/>
      <c r="D18" s="94"/>
      <c r="E18" s="54"/>
      <c r="F18" s="27"/>
      <c r="G18" s="54"/>
      <c r="H18" s="87"/>
      <c r="I18" s="70"/>
      <c r="J18" s="24" t="s">
        <v>56</v>
      </c>
      <c r="K18" s="71"/>
      <c r="L18" s="53"/>
      <c r="M18" s="56"/>
      <c r="N18" s="53"/>
      <c r="O18" s="64"/>
      <c r="P18" s="64"/>
      <c r="Q18" s="64"/>
    </row>
    <row r="19" spans="1:17" ht="9" customHeight="1">
      <c r="A19" s="21">
        <v>4</v>
      </c>
      <c r="B19" s="51">
        <f>IF($D19="","",VLOOKUP($D19,#REF!,19))</f>
      </c>
      <c r="C19" s="90">
        <f>IF($D19="","",VLOOKUP($D19,#REF!,7))</f>
      </c>
      <c r="D19" s="91"/>
      <c r="E19" s="92" t="s">
        <v>47</v>
      </c>
      <c r="F19" s="26">
        <f>IF($D19="","",VLOOKUP($D19,#REF!,3))</f>
      </c>
      <c r="G19" s="52"/>
      <c r="H19" s="93">
        <f>IF($D19="","",VLOOKUP($D19,#REF!,4))</f>
      </c>
      <c r="I19" s="71"/>
      <c r="J19" s="54"/>
      <c r="K19" s="72"/>
      <c r="L19" s="53"/>
      <c r="M19" s="56"/>
      <c r="N19" s="53"/>
      <c r="O19" s="64"/>
      <c r="P19" s="64"/>
      <c r="Q19" s="64"/>
    </row>
    <row r="20" spans="1:17" ht="9" customHeight="1">
      <c r="A20" s="21"/>
      <c r="B20" s="65"/>
      <c r="C20" s="86">
        <f>IF($D19="","",VLOOKUP($D19,#REF!,13))</f>
      </c>
      <c r="D20" s="94"/>
      <c r="E20" s="92" t="s">
        <v>48</v>
      </c>
      <c r="F20" s="26">
        <f>IF($D19="","",VLOOKUP($D19,#REF!,9))</f>
      </c>
      <c r="G20" s="52"/>
      <c r="H20" s="93">
        <f>IF($D19="","",VLOOKUP($D19,#REF!,10))</f>
      </c>
      <c r="I20" s="71"/>
      <c r="J20" s="54"/>
      <c r="K20" s="72"/>
      <c r="L20" s="53"/>
      <c r="M20" s="56"/>
      <c r="N20" s="53"/>
      <c r="O20" s="64"/>
      <c r="P20" s="64"/>
      <c r="Q20" s="64"/>
    </row>
    <row r="21" spans="1:17" ht="9" customHeight="1">
      <c r="A21" s="21"/>
      <c r="B21" s="65"/>
      <c r="C21" s="86"/>
      <c r="D21" s="94"/>
      <c r="E21" s="54"/>
      <c r="F21" s="27"/>
      <c r="G21" s="54"/>
      <c r="H21" s="87"/>
      <c r="I21" s="72"/>
      <c r="J21" s="54"/>
      <c r="K21" s="72"/>
      <c r="L21" s="53"/>
      <c r="M21" s="56"/>
      <c r="N21" s="88" t="s">
        <v>53</v>
      </c>
      <c r="O21" s="64"/>
      <c r="P21" s="64"/>
      <c r="Q21" s="64"/>
    </row>
    <row r="22" spans="1:17" ht="9" customHeight="1">
      <c r="A22" s="21"/>
      <c r="B22" s="65"/>
      <c r="C22" s="86"/>
      <c r="D22" s="94"/>
      <c r="E22" s="54"/>
      <c r="F22" s="27"/>
      <c r="G22" s="54"/>
      <c r="H22" s="87"/>
      <c r="I22" s="72"/>
      <c r="J22" s="54"/>
      <c r="K22" s="72"/>
      <c r="L22" s="53"/>
      <c r="M22" s="70"/>
      <c r="N22" s="24" t="s">
        <v>54</v>
      </c>
      <c r="O22" s="68"/>
      <c r="P22" s="64"/>
      <c r="Q22" s="64"/>
    </row>
    <row r="23" spans="1:17" ht="9" customHeight="1">
      <c r="A23" s="21">
        <v>5</v>
      </c>
      <c r="B23" s="51">
        <f>IF($D23="","",VLOOKUP($D23,#REF!,19))</f>
      </c>
      <c r="C23" s="90">
        <f>IF($D23="","",VLOOKUP($D23,#REF!,7))</f>
      </c>
      <c r="D23" s="91"/>
      <c r="E23" s="92" t="s">
        <v>49</v>
      </c>
      <c r="F23" s="26">
        <f>IF($D23="","",VLOOKUP($D23,#REF!,3))</f>
      </c>
      <c r="G23" s="52"/>
      <c r="H23" s="93">
        <f>IF($D23="","",VLOOKUP($D23,#REF!,4))</f>
      </c>
      <c r="I23" s="67"/>
      <c r="J23" s="54"/>
      <c r="K23" s="72"/>
      <c r="L23" s="53"/>
      <c r="M23" s="56"/>
      <c r="N23" s="54" t="s">
        <v>62</v>
      </c>
      <c r="O23" s="96"/>
      <c r="P23" s="66"/>
      <c r="Q23" s="64"/>
    </row>
    <row r="24" spans="1:17" ht="9" customHeight="1">
      <c r="A24" s="18"/>
      <c r="B24" s="65"/>
      <c r="C24" s="86">
        <f>IF($D23="","",VLOOKUP($D23,#REF!,13))</f>
      </c>
      <c r="D24" s="94"/>
      <c r="E24" s="92" t="s">
        <v>50</v>
      </c>
      <c r="F24" s="26">
        <f>IF($D23="","",VLOOKUP($D23,#REF!,9))</f>
      </c>
      <c r="G24" s="52"/>
      <c r="H24" s="93">
        <f>IF($D23="","",VLOOKUP($D23,#REF!,10))</f>
      </c>
      <c r="I24" s="95"/>
      <c r="J24" s="54"/>
      <c r="K24" s="72"/>
      <c r="L24" s="53"/>
      <c r="M24" s="56"/>
      <c r="N24" s="54"/>
      <c r="O24" s="66"/>
      <c r="P24" s="66"/>
      <c r="Q24" s="64"/>
    </row>
    <row r="25" spans="1:17" ht="9" customHeight="1">
      <c r="A25" s="21"/>
      <c r="B25" s="65"/>
      <c r="C25" s="86"/>
      <c r="D25" s="94"/>
      <c r="E25" s="54"/>
      <c r="F25" s="27"/>
      <c r="G25" s="54"/>
      <c r="H25" s="87"/>
      <c r="I25" s="70"/>
      <c r="J25" s="88" t="s">
        <v>57</v>
      </c>
      <c r="K25" s="72"/>
      <c r="L25" s="53"/>
      <c r="M25" s="56"/>
      <c r="N25" s="54"/>
      <c r="O25" s="66"/>
      <c r="P25" s="66"/>
      <c r="Q25" s="64"/>
    </row>
    <row r="26" spans="1:17" ht="9" customHeight="1">
      <c r="A26" s="21"/>
      <c r="B26" s="65"/>
      <c r="C26" s="86"/>
      <c r="D26" s="94"/>
      <c r="E26" s="54"/>
      <c r="F26" s="27"/>
      <c r="G26" s="54"/>
      <c r="H26" s="87"/>
      <c r="I26" s="70"/>
      <c r="J26" s="24" t="s">
        <v>58</v>
      </c>
      <c r="K26" s="67"/>
      <c r="L26" s="53"/>
      <c r="M26" s="56"/>
      <c r="N26" s="54"/>
      <c r="O26" s="66"/>
      <c r="P26" s="66"/>
      <c r="Q26" s="64"/>
    </row>
    <row r="27" spans="1:17" ht="9" customHeight="1">
      <c r="A27" s="21">
        <v>6</v>
      </c>
      <c r="B27" s="51">
        <f>IF($D27="","",VLOOKUP($D27,#REF!,19))</f>
      </c>
      <c r="C27" s="90">
        <f>IF($D27="","",VLOOKUP($D27,#REF!,7))</f>
      </c>
      <c r="D27" s="91"/>
      <c r="E27" s="92">
        <f>IF($D27="","",VLOOKUP($D27,#REF!,2))</f>
      </c>
      <c r="F27" s="26">
        <f>IF($D27="","",VLOOKUP($D27,#REF!,3))</f>
      </c>
      <c r="G27" s="52"/>
      <c r="H27" s="93">
        <f>IF($D27="","",VLOOKUP($D27,#REF!,4))</f>
      </c>
      <c r="I27" s="71"/>
      <c r="J27" s="54"/>
      <c r="K27" s="69"/>
      <c r="L27" s="53"/>
      <c r="M27" s="56"/>
      <c r="N27" s="54"/>
      <c r="O27" s="66"/>
      <c r="P27" s="66"/>
      <c r="Q27" s="64"/>
    </row>
    <row r="28" spans="1:17" ht="9" customHeight="1">
      <c r="A28" s="21"/>
      <c r="B28" s="65"/>
      <c r="C28" s="86">
        <f>IF($D27="","",VLOOKUP($D27,#REF!,13))</f>
      </c>
      <c r="D28" s="94"/>
      <c r="E28" s="92">
        <f>IF($D27="","",VLOOKUP($D27,#REF!,8))</f>
      </c>
      <c r="F28" s="26">
        <f>IF($D27="","",VLOOKUP($D27,#REF!,9))</f>
      </c>
      <c r="G28" s="52"/>
      <c r="H28" s="93">
        <f>IF($D27="","",VLOOKUP($D27,#REF!,10))</f>
      </c>
      <c r="I28" s="71"/>
      <c r="J28" s="54"/>
      <c r="K28" s="70"/>
      <c r="L28" s="53"/>
      <c r="M28" s="56"/>
      <c r="N28" s="54"/>
      <c r="O28" s="66"/>
      <c r="P28" s="66"/>
      <c r="Q28" s="64"/>
    </row>
    <row r="29" spans="1:17" ht="9" customHeight="1">
      <c r="A29" s="21"/>
      <c r="B29" s="65"/>
      <c r="C29" s="86"/>
      <c r="D29" s="94"/>
      <c r="E29" s="54"/>
      <c r="F29" s="27"/>
      <c r="G29" s="54"/>
      <c r="H29" s="87"/>
      <c r="I29" s="72"/>
      <c r="J29" s="54"/>
      <c r="K29" s="70"/>
      <c r="L29" s="88" t="s">
        <v>59</v>
      </c>
      <c r="M29" s="56"/>
      <c r="N29" s="54"/>
      <c r="O29" s="66"/>
      <c r="P29" s="66"/>
      <c r="Q29" s="64"/>
    </row>
    <row r="30" spans="1:17" ht="9" customHeight="1">
      <c r="A30" s="21"/>
      <c r="B30" s="65"/>
      <c r="C30" s="86"/>
      <c r="D30" s="94"/>
      <c r="E30" s="54"/>
      <c r="F30" s="27"/>
      <c r="G30" s="54"/>
      <c r="H30" s="87"/>
      <c r="I30" s="72"/>
      <c r="J30" s="54"/>
      <c r="K30" s="70"/>
      <c r="L30" s="24" t="s">
        <v>60</v>
      </c>
      <c r="M30" s="57"/>
      <c r="N30" s="54"/>
      <c r="O30" s="66"/>
      <c r="P30" s="66"/>
      <c r="Q30" s="64"/>
    </row>
    <row r="31" spans="1:17" ht="9" customHeight="1">
      <c r="A31" s="21">
        <v>7</v>
      </c>
      <c r="B31" s="51">
        <f>IF($D31="","",VLOOKUP($D31,#REF!,19))</f>
      </c>
      <c r="C31" s="90">
        <f>IF($D31="","",VLOOKUP($D31,#REF!,7))</f>
      </c>
      <c r="D31" s="91"/>
      <c r="E31" s="92">
        <f>IF($D31="","",VLOOKUP($D31,#REF!,2))</f>
      </c>
      <c r="F31" s="26">
        <f>IF($D31="","",VLOOKUP($D31,#REF!,3))</f>
      </c>
      <c r="G31" s="52"/>
      <c r="H31" s="93">
        <f>IF($D31="","",VLOOKUP($D31,#REF!,4))</f>
      </c>
      <c r="I31" s="67"/>
      <c r="J31" s="54"/>
      <c r="K31" s="70"/>
      <c r="L31" s="54" t="s">
        <v>43</v>
      </c>
      <c r="M31" s="54"/>
      <c r="N31" s="54"/>
      <c r="O31" s="66"/>
      <c r="P31" s="66"/>
      <c r="Q31" s="64"/>
    </row>
    <row r="32" spans="1:17" ht="9" customHeight="1">
      <c r="A32" s="21"/>
      <c r="B32" s="65"/>
      <c r="C32" s="86">
        <f>IF($D31="","",VLOOKUP($D31,#REF!,13))</f>
      </c>
      <c r="D32" s="94"/>
      <c r="E32" s="92">
        <f>IF($D31="","",VLOOKUP($D31,#REF!,8))</f>
      </c>
      <c r="F32" s="26">
        <f>IF($D31="","",VLOOKUP($D31,#REF!,9))</f>
      </c>
      <c r="G32" s="52"/>
      <c r="H32" s="93">
        <f>IF($D31="","",VLOOKUP($D31,#REF!,10))</f>
      </c>
      <c r="I32" s="95"/>
      <c r="J32" s="54"/>
      <c r="K32" s="70"/>
      <c r="L32" s="54"/>
      <c r="M32" s="54"/>
      <c r="N32" s="54"/>
      <c r="O32" s="66"/>
      <c r="P32" s="66"/>
      <c r="Q32" s="64"/>
    </row>
    <row r="33" spans="1:17" ht="9" customHeight="1">
      <c r="A33" s="21"/>
      <c r="B33" s="65"/>
      <c r="C33" s="86"/>
      <c r="D33" s="86"/>
      <c r="E33" s="54"/>
      <c r="F33" s="27"/>
      <c r="G33" s="54"/>
      <c r="H33" s="87"/>
      <c r="I33" s="70"/>
      <c r="J33" s="88" t="s">
        <v>59</v>
      </c>
      <c r="K33" s="70"/>
      <c r="L33" s="54"/>
      <c r="M33" s="54"/>
      <c r="N33" s="54"/>
      <c r="O33" s="66"/>
      <c r="P33" s="66"/>
      <c r="Q33" s="64"/>
    </row>
    <row r="34" spans="1:17" ht="9" customHeight="1">
      <c r="A34" s="21"/>
      <c r="B34" s="65"/>
      <c r="C34" s="86"/>
      <c r="D34" s="86"/>
      <c r="E34" s="54"/>
      <c r="F34" s="27"/>
      <c r="G34" s="54"/>
      <c r="H34" s="87"/>
      <c r="I34" s="70"/>
      <c r="J34" s="24" t="s">
        <v>60</v>
      </c>
      <c r="K34" s="57"/>
      <c r="L34" s="54"/>
      <c r="M34" s="54"/>
      <c r="N34" s="54"/>
      <c r="O34" s="66"/>
      <c r="P34" s="66"/>
      <c r="Q34" s="64"/>
    </row>
    <row r="35" spans="1:17" ht="9" customHeight="1">
      <c r="A35" s="18">
        <v>8</v>
      </c>
      <c r="B35" s="19">
        <f>IF($D35="","",VLOOKUP($D35,#REF!,19))</f>
      </c>
      <c r="C35" s="77">
        <f>IF($D35="","",VLOOKUP($D35,#REF!,7))</f>
      </c>
      <c r="D35" s="78"/>
      <c r="E35" s="79" t="s">
        <v>51</v>
      </c>
      <c r="F35" s="20">
        <f>IF($D35="","",VLOOKUP($D35,#REF!,3))</f>
      </c>
      <c r="G35" s="80"/>
      <c r="H35" s="81">
        <f>IF($D35="","",VLOOKUP($D35,#REF!,4))</f>
      </c>
      <c r="I35" s="57"/>
      <c r="J35" s="54"/>
      <c r="K35" s="54"/>
      <c r="L35" s="54"/>
      <c r="M35" s="54"/>
      <c r="N35" s="54"/>
      <c r="O35" s="66"/>
      <c r="P35" s="66"/>
      <c r="Q35" s="64"/>
    </row>
    <row r="36" spans="1:17" ht="9" customHeight="1">
      <c r="A36" s="18"/>
      <c r="B36" s="60"/>
      <c r="C36" s="89">
        <f>IF($D35="","",VLOOKUP($D35,#REF!,13))</f>
      </c>
      <c r="D36" s="83"/>
      <c r="E36" s="79" t="s">
        <v>52</v>
      </c>
      <c r="F36" s="20">
        <f>IF($D35="","",VLOOKUP($D35,#REF!,9))</f>
      </c>
      <c r="G36" s="80"/>
      <c r="H36" s="81">
        <f>IF($D35="","",VLOOKUP($D35,#REF!,10))</f>
      </c>
      <c r="I36" s="97"/>
      <c r="J36" s="54"/>
      <c r="K36" s="54"/>
      <c r="L36" s="54"/>
      <c r="M36" s="54"/>
      <c r="N36" s="54"/>
      <c r="O36" s="66"/>
      <c r="P36" s="66"/>
      <c r="Q36" s="64"/>
    </row>
    <row r="37" spans="1:17" ht="9" customHeight="1">
      <c r="A37" s="28"/>
      <c r="B37" s="66"/>
      <c r="C37" s="98"/>
      <c r="D37" s="99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66"/>
      <c r="P37" s="66"/>
      <c r="Q37" s="64"/>
    </row>
    <row r="38" spans="1:17" ht="9" customHeight="1">
      <c r="A38" s="31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9" customHeight="1">
      <c r="A39" s="31"/>
      <c r="B39" s="101"/>
      <c r="C39" s="101"/>
      <c r="D39" s="102"/>
      <c r="E39" s="101"/>
      <c r="F39" s="101"/>
      <c r="G39" s="100"/>
      <c r="H39" s="101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9" customHeight="1">
      <c r="A40" s="31"/>
      <c r="B40" s="100"/>
      <c r="C40" s="100"/>
      <c r="D40" s="100"/>
      <c r="E40" s="101"/>
      <c r="F40" s="101"/>
      <c r="G40" s="100"/>
      <c r="H40" s="101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1:17" ht="9" customHeight="1">
      <c r="A41" s="31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1:17" ht="9" customHeight="1">
      <c r="A42" s="31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1:17" ht="9" customHeight="1">
      <c r="A43" s="31"/>
      <c r="B43" s="101"/>
      <c r="C43" s="101"/>
      <c r="D43" s="102"/>
      <c r="E43" s="101"/>
      <c r="F43" s="101"/>
      <c r="G43" s="100"/>
      <c r="H43" s="101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1:17" ht="9" customHeight="1">
      <c r="A44" s="31"/>
      <c r="B44" s="100"/>
      <c r="C44" s="100"/>
      <c r="D44" s="100"/>
      <c r="E44" s="101"/>
      <c r="F44" s="101"/>
      <c r="G44" s="100"/>
      <c r="H44" s="101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1:17" ht="9" customHeight="1">
      <c r="A45" s="31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1:17" ht="9" customHeight="1">
      <c r="A46" s="31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9" customHeight="1">
      <c r="A47" s="31"/>
      <c r="B47" s="101"/>
      <c r="C47" s="101"/>
      <c r="D47" s="102"/>
      <c r="E47" s="101"/>
      <c r="F47" s="101"/>
      <c r="G47" s="100"/>
      <c r="H47" s="101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1:17" ht="9" customHeight="1">
      <c r="A48" s="31"/>
      <c r="B48" s="100"/>
      <c r="C48" s="100"/>
      <c r="D48" s="100"/>
      <c r="E48" s="101"/>
      <c r="F48" s="101"/>
      <c r="G48" s="100"/>
      <c r="H48" s="101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1:17" ht="9" customHeight="1">
      <c r="A49" s="31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1:17" ht="9" customHeight="1">
      <c r="A50" s="31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1:17" ht="9" customHeight="1">
      <c r="A51" s="29"/>
      <c r="B51" s="101"/>
      <c r="C51" s="101"/>
      <c r="D51" s="103"/>
      <c r="E51" s="101"/>
      <c r="F51" s="101"/>
      <c r="G51" s="103"/>
      <c r="H51" s="101"/>
      <c r="I51" s="103"/>
      <c r="J51" s="100"/>
      <c r="K51" s="100"/>
      <c r="L51" s="100"/>
      <c r="M51" s="100"/>
      <c r="N51" s="100"/>
      <c r="O51" s="100"/>
      <c r="P51" s="100"/>
      <c r="Q51" s="100"/>
    </row>
    <row r="52" spans="1:17" ht="9" customHeight="1">
      <c r="A52" s="29"/>
      <c r="B52" s="103"/>
      <c r="C52" s="103"/>
      <c r="D52" s="103"/>
      <c r="E52" s="101"/>
      <c r="F52" s="101"/>
      <c r="G52" s="103"/>
      <c r="H52" s="101"/>
      <c r="I52" s="103"/>
      <c r="J52" s="100"/>
      <c r="K52" s="100"/>
      <c r="L52" s="100"/>
      <c r="M52" s="100"/>
      <c r="N52" s="100"/>
      <c r="O52" s="100"/>
      <c r="P52" s="100"/>
      <c r="Q52" s="100"/>
    </row>
    <row r="53" spans="1:17" ht="9" customHeight="1">
      <c r="A53" s="31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1:17" ht="9" customHeight="1">
      <c r="A54" s="31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1:17" ht="9" customHeight="1">
      <c r="A55" s="31"/>
      <c r="B55" s="101"/>
      <c r="C55" s="101"/>
      <c r="D55" s="102"/>
      <c r="E55" s="101"/>
      <c r="F55" s="101"/>
      <c r="G55" s="100"/>
      <c r="H55" s="101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1:17" ht="9" customHeight="1">
      <c r="A56" s="31"/>
      <c r="B56" s="100"/>
      <c r="C56" s="100"/>
      <c r="D56" s="100"/>
      <c r="E56" s="101"/>
      <c r="F56" s="101"/>
      <c r="G56" s="100"/>
      <c r="H56" s="101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1:17" ht="9" customHeight="1">
      <c r="A57" s="31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1:17" ht="9" customHeight="1">
      <c r="A58" s="31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1:17" ht="9" customHeight="1">
      <c r="A59" s="31"/>
      <c r="B59" s="101"/>
      <c r="C59" s="101"/>
      <c r="D59" s="102"/>
      <c r="E59" s="101"/>
      <c r="F59" s="101"/>
      <c r="G59" s="100"/>
      <c r="H59" s="101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1:17" ht="9" customHeight="1">
      <c r="A60" s="31"/>
      <c r="B60" s="100"/>
      <c r="C60" s="100"/>
      <c r="D60" s="100"/>
      <c r="E60" s="101"/>
      <c r="F60" s="101"/>
      <c r="G60" s="100"/>
      <c r="H60" s="101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1:17" ht="9" customHeight="1">
      <c r="A61" s="31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1:17" ht="9" customHeight="1">
      <c r="A62" s="31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 ht="9" customHeight="1">
      <c r="A63" s="31"/>
      <c r="B63" s="101"/>
      <c r="C63" s="101"/>
      <c r="D63" s="102"/>
      <c r="E63" s="101"/>
      <c r="F63" s="101"/>
      <c r="G63" s="100"/>
      <c r="H63" s="101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 ht="9" customHeight="1">
      <c r="A64" s="31"/>
      <c r="B64" s="100"/>
      <c r="C64" s="100"/>
      <c r="D64" s="100"/>
      <c r="E64" s="101"/>
      <c r="F64" s="101"/>
      <c r="G64" s="100"/>
      <c r="H64" s="101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ht="9" customHeight="1">
      <c r="A65" s="31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1:17" ht="9" customHeight="1">
      <c r="A66" s="31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1:17" ht="9" customHeight="1">
      <c r="A67" s="29"/>
      <c r="B67" s="101"/>
      <c r="C67" s="101"/>
      <c r="D67" s="103"/>
      <c r="E67" s="101"/>
      <c r="F67" s="101"/>
      <c r="G67" s="103"/>
      <c r="H67" s="101"/>
      <c r="I67" s="103"/>
      <c r="J67" s="100"/>
      <c r="K67" s="100"/>
      <c r="L67" s="100"/>
      <c r="M67" s="100"/>
      <c r="N67" s="100"/>
      <c r="O67" s="100"/>
      <c r="P67" s="100"/>
      <c r="Q67" s="100"/>
    </row>
    <row r="68" spans="1:17" ht="9" customHeight="1">
      <c r="A68" s="29"/>
      <c r="B68" s="103"/>
      <c r="C68" s="103"/>
      <c r="D68" s="103"/>
      <c r="E68" s="101"/>
      <c r="F68" s="101"/>
      <c r="G68" s="103"/>
      <c r="H68" s="101"/>
      <c r="I68" s="103"/>
      <c r="J68" s="100"/>
      <c r="K68" s="100"/>
      <c r="L68" s="100"/>
      <c r="M68" s="100"/>
      <c r="N68" s="100"/>
      <c r="O68" s="100"/>
      <c r="P68" s="100"/>
      <c r="Q68" s="100"/>
    </row>
    <row r="69" spans="1:17" ht="9" customHeight="1">
      <c r="A69" s="31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ht="6" customHeight="1"/>
    <row r="71" spans="1:17" ht="9" customHeight="1">
      <c r="A71" s="32" t="s">
        <v>36</v>
      </c>
      <c r="B71" s="33"/>
      <c r="C71" s="34"/>
      <c r="D71" s="35" t="s">
        <v>24</v>
      </c>
      <c r="E71" s="33" t="s">
        <v>25</v>
      </c>
      <c r="F71" s="33"/>
      <c r="G71" s="33"/>
      <c r="H71" s="34"/>
      <c r="I71" s="104" t="s">
        <v>24</v>
      </c>
      <c r="J71" s="104" t="s">
        <v>26</v>
      </c>
      <c r="K71" s="33"/>
      <c r="L71" s="35" t="s">
        <v>27</v>
      </c>
      <c r="M71" s="34"/>
      <c r="N71" s="33" t="s">
        <v>28</v>
      </c>
      <c r="O71" s="33"/>
      <c r="P71" s="36"/>
      <c r="Q71" s="75"/>
    </row>
    <row r="72" spans="1:17" ht="9" customHeight="1">
      <c r="A72" s="39" t="s">
        <v>29</v>
      </c>
      <c r="B72" s="23"/>
      <c r="C72" s="40"/>
      <c r="D72" s="22">
        <v>1</v>
      </c>
      <c r="E72" s="23">
        <f>IF(D7=1,E7,"")</f>
      </c>
      <c r="F72" s="23"/>
      <c r="G72" s="23"/>
      <c r="H72" s="41"/>
      <c r="I72" s="22">
        <v>1</v>
      </c>
      <c r="J72" s="42"/>
      <c r="K72" s="23"/>
      <c r="L72" s="42"/>
      <c r="M72" s="41"/>
      <c r="N72" s="32" t="s">
        <v>30</v>
      </c>
      <c r="O72" s="37"/>
      <c r="P72" s="37"/>
      <c r="Q72" s="105"/>
    </row>
    <row r="73" spans="1:17" ht="9" customHeight="1">
      <c r="A73" s="39" t="s">
        <v>37</v>
      </c>
      <c r="B73" s="23"/>
      <c r="C73" s="40"/>
      <c r="D73" s="22"/>
      <c r="E73" s="23">
        <f>IF(D7=1,E8,"")</f>
      </c>
      <c r="F73" s="23"/>
      <c r="G73" s="23"/>
      <c r="H73" s="41"/>
      <c r="I73" s="22"/>
      <c r="J73" s="42"/>
      <c r="K73" s="23"/>
      <c r="L73" s="42"/>
      <c r="M73" s="41"/>
      <c r="N73" s="23"/>
      <c r="O73" s="23"/>
      <c r="P73" s="23"/>
      <c r="Q73" s="73"/>
    </row>
    <row r="74" spans="1:17" ht="9" customHeight="1">
      <c r="A74" s="39" t="s">
        <v>38</v>
      </c>
      <c r="B74" s="23"/>
      <c r="C74" s="40"/>
      <c r="D74" s="22">
        <v>2</v>
      </c>
      <c r="E74" s="23">
        <f>IF(D35=2,E35,"")</f>
      </c>
      <c r="F74" s="23"/>
      <c r="G74" s="23"/>
      <c r="H74" s="41"/>
      <c r="I74" s="22">
        <v>2</v>
      </c>
      <c r="J74" s="42"/>
      <c r="K74" s="23"/>
      <c r="L74" s="42"/>
      <c r="M74" s="41"/>
      <c r="N74" s="23"/>
      <c r="O74" s="23"/>
      <c r="P74" s="23"/>
      <c r="Q74" s="73"/>
    </row>
    <row r="75" spans="1:17" ht="9" customHeight="1">
      <c r="A75" s="32" t="s">
        <v>31</v>
      </c>
      <c r="B75" s="37"/>
      <c r="C75" s="38"/>
      <c r="D75" s="22"/>
      <c r="E75" s="23">
        <f>IF(D35=2,E36,"")</f>
      </c>
      <c r="F75" s="23"/>
      <c r="G75" s="23"/>
      <c r="H75" s="41"/>
      <c r="I75" s="22"/>
      <c r="J75" s="42"/>
      <c r="K75" s="23"/>
      <c r="L75" s="42"/>
      <c r="M75" s="41"/>
      <c r="N75" s="42"/>
      <c r="O75" s="23"/>
      <c r="P75" s="23"/>
      <c r="Q75" s="73"/>
    </row>
    <row r="76" spans="1:17" ht="9" customHeight="1">
      <c r="A76" s="39" t="s">
        <v>29</v>
      </c>
      <c r="B76" s="23"/>
      <c r="C76" s="40">
        <f>C72</f>
        <v>0</v>
      </c>
      <c r="D76" s="22"/>
      <c r="E76" s="23"/>
      <c r="F76" s="23"/>
      <c r="G76" s="23"/>
      <c r="H76" s="41"/>
      <c r="I76" s="22"/>
      <c r="J76" s="42"/>
      <c r="K76" s="23"/>
      <c r="L76" s="42"/>
      <c r="M76" s="41"/>
      <c r="N76" s="32" t="s">
        <v>32</v>
      </c>
      <c r="O76" s="37"/>
      <c r="P76" s="37"/>
      <c r="Q76" s="105"/>
    </row>
    <row r="77" spans="1:17" ht="9" customHeight="1">
      <c r="A77" s="39" t="s">
        <v>37</v>
      </c>
      <c r="B77" s="23"/>
      <c r="C77" s="40"/>
      <c r="D77" s="22"/>
      <c r="E77" s="23"/>
      <c r="F77" s="23"/>
      <c r="G77" s="23"/>
      <c r="H77" s="41"/>
      <c r="I77" s="22"/>
      <c r="J77" s="42"/>
      <c r="K77" s="23"/>
      <c r="L77" s="42"/>
      <c r="M77" s="41"/>
      <c r="N77" s="23"/>
      <c r="O77" s="23"/>
      <c r="P77" s="23"/>
      <c r="Q77" s="73"/>
    </row>
    <row r="78" spans="1:17" ht="9" customHeight="1">
      <c r="A78" s="43" t="s">
        <v>38</v>
      </c>
      <c r="B78" s="44"/>
      <c r="C78" s="45"/>
      <c r="D78" s="22"/>
      <c r="E78" s="23"/>
      <c r="F78" s="23"/>
      <c r="G78" s="23"/>
      <c r="H78" s="41"/>
      <c r="I78" s="22"/>
      <c r="J78" s="42"/>
      <c r="K78" s="23"/>
      <c r="L78" s="42"/>
      <c r="M78" s="41"/>
      <c r="N78" s="23"/>
      <c r="O78" s="23"/>
      <c r="P78" s="23"/>
      <c r="Q78" s="73"/>
    </row>
    <row r="79" spans="1:17" ht="9" customHeight="1">
      <c r="A79" s="46"/>
      <c r="B79" s="47"/>
      <c r="C79" s="48"/>
      <c r="D79" s="25"/>
      <c r="E79" s="44"/>
      <c r="F79" s="44"/>
      <c r="G79" s="44"/>
      <c r="H79" s="49"/>
      <c r="I79" s="25"/>
      <c r="J79" s="50"/>
      <c r="K79" s="44"/>
      <c r="L79" s="50"/>
      <c r="M79" s="49"/>
      <c r="N79" s="44" t="str">
        <f>Configurare!$E$10</f>
        <v>Arbitru principal</v>
      </c>
      <c r="O79" s="44"/>
      <c r="P79" s="44"/>
      <c r="Q79" s="74"/>
    </row>
  </sheetData>
  <printOptions horizontalCentered="1" verticalCentered="1"/>
  <pageMargins left="0.25" right="0" top="0.5" bottom="0.5" header="0.5" footer="0.5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 Ganescu</dc:creator>
  <cp:keywords/>
  <dc:description/>
  <cp:lastModifiedBy>gabriel</cp:lastModifiedBy>
  <cp:lastPrinted>2007-04-01T16:35:28Z</cp:lastPrinted>
  <dcterms:created xsi:type="dcterms:W3CDTF">2002-03-13T17:05:10Z</dcterms:created>
  <dcterms:modified xsi:type="dcterms:W3CDTF">2013-12-16T22:59:05Z</dcterms:modified>
  <cp:category/>
  <cp:version/>
  <cp:contentType/>
  <cp:contentStatus/>
</cp:coreProperties>
</file>